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B98022B4-D579-479B-A025-EE48D325D86E}" xr6:coauthVersionLast="45" xr6:coauthVersionMax="45" xr10:uidLastSave="{00000000-0000-0000-0000-000000000000}"/>
  <bookViews>
    <workbookView xWindow="-120" yWindow="-120" windowWidth="29040" windowHeight="15840" xr2:uid="{DFACBC64-741E-4789-B724-9D653E752CDF}"/>
  </bookViews>
  <sheets>
    <sheet name="EP Paving &amp; Demo (Paving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9" i="1"/>
  <c r="T25" i="1" l="1"/>
  <c r="T26" i="1"/>
  <c r="T27" i="1"/>
  <c r="T24" i="1"/>
  <c r="T17" i="1"/>
  <c r="T18" i="1"/>
  <c r="T19" i="1"/>
  <c r="T16" i="1"/>
  <c r="R25" i="1"/>
  <c r="R26" i="1"/>
  <c r="R28" i="1" s="1"/>
  <c r="R27" i="1"/>
  <c r="R24" i="1"/>
  <c r="R17" i="1"/>
  <c r="R18" i="1"/>
  <c r="R20" i="1" s="1"/>
  <c r="R19" i="1"/>
  <c r="R16" i="1"/>
  <c r="P25" i="1"/>
  <c r="P26" i="1"/>
  <c r="P27" i="1"/>
  <c r="P24" i="1"/>
  <c r="P17" i="1"/>
  <c r="P18" i="1"/>
  <c r="P20" i="1" s="1"/>
  <c r="P19" i="1"/>
  <c r="P16" i="1"/>
  <c r="T9" i="1"/>
  <c r="T10" i="1"/>
  <c r="T11" i="1"/>
  <c r="T8" i="1"/>
  <c r="R9" i="1"/>
  <c r="R10" i="1"/>
  <c r="R11" i="1"/>
  <c r="R8" i="1"/>
  <c r="P9" i="1"/>
  <c r="P10" i="1"/>
  <c r="P11" i="1"/>
  <c r="P8" i="1"/>
  <c r="P28" i="1"/>
  <c r="T28" i="1" l="1"/>
  <c r="T12" i="1"/>
  <c r="R12" i="1"/>
  <c r="R30" i="1" s="1"/>
  <c r="P12" i="1"/>
  <c r="P30" i="1" s="1"/>
  <c r="T20" i="1"/>
  <c r="H19" i="1"/>
  <c r="N19" i="1"/>
  <c r="J19" i="1"/>
  <c r="F19" i="1"/>
  <c r="T30" i="1" l="1"/>
  <c r="N27" i="1"/>
  <c r="L27" i="1"/>
  <c r="J27" i="1"/>
  <c r="H27" i="1"/>
  <c r="F27" i="1"/>
  <c r="N26" i="1"/>
  <c r="L26" i="1"/>
  <c r="J26" i="1"/>
  <c r="H26" i="1"/>
  <c r="F26" i="1"/>
  <c r="N25" i="1"/>
  <c r="L25" i="1"/>
  <c r="J25" i="1"/>
  <c r="H25" i="1"/>
  <c r="F25" i="1"/>
  <c r="N24" i="1"/>
  <c r="L24" i="1"/>
  <c r="J24" i="1"/>
  <c r="H24" i="1"/>
  <c r="F24" i="1"/>
  <c r="N18" i="1"/>
  <c r="J18" i="1"/>
  <c r="H18" i="1"/>
  <c r="F18" i="1"/>
  <c r="N17" i="1"/>
  <c r="L17" i="1"/>
  <c r="J17" i="1"/>
  <c r="H17" i="1"/>
  <c r="F17" i="1"/>
  <c r="N16" i="1"/>
  <c r="L16" i="1"/>
  <c r="J16" i="1"/>
  <c r="J20" i="1" s="1"/>
  <c r="H16" i="1"/>
  <c r="F16" i="1"/>
  <c r="N11" i="1"/>
  <c r="L11" i="1"/>
  <c r="J11" i="1"/>
  <c r="H11" i="1"/>
  <c r="F11" i="1"/>
  <c r="N10" i="1"/>
  <c r="L10" i="1"/>
  <c r="J10" i="1"/>
  <c r="H10" i="1"/>
  <c r="F10" i="1"/>
  <c r="N9" i="1"/>
  <c r="L9" i="1"/>
  <c r="J9" i="1"/>
  <c r="H9" i="1"/>
  <c r="F9" i="1"/>
  <c r="N8" i="1"/>
  <c r="L8" i="1"/>
  <c r="J8" i="1"/>
  <c r="H8" i="1"/>
  <c r="F8" i="1"/>
  <c r="L20" i="1" l="1"/>
  <c r="N20" i="1"/>
  <c r="H20" i="1"/>
  <c r="F20" i="1"/>
  <c r="H28" i="1"/>
  <c r="N28" i="1"/>
  <c r="N12" i="1"/>
  <c r="L28" i="1"/>
  <c r="H12" i="1"/>
  <c r="F28" i="1"/>
  <c r="F12" i="1"/>
  <c r="J28" i="1"/>
  <c r="J12" i="1"/>
  <c r="L12" i="1"/>
  <c r="J30" i="1" l="1"/>
  <c r="N30" i="1"/>
  <c r="H30" i="1"/>
  <c r="L30" i="1"/>
  <c r="F30" i="1"/>
</calcChain>
</file>

<file path=xl/sharedStrings.xml><?xml version="1.0" encoding="utf-8"?>
<sst xmlns="http://schemas.openxmlformats.org/spreadsheetml/2006/main" count="99" uniqueCount="28">
  <si>
    <t>TURTLE CREEK VALLEY COUNCIL OF GOVERNMENTS</t>
  </si>
  <si>
    <t>Item</t>
  </si>
  <si>
    <t>Description</t>
  </si>
  <si>
    <t>Quant.</t>
  </si>
  <si>
    <t>Unit</t>
  </si>
  <si>
    <t>Unit Price</t>
  </si>
  <si>
    <t>Total Price</t>
  </si>
  <si>
    <t>Keyway</t>
  </si>
  <si>
    <t>LF</t>
  </si>
  <si>
    <t>SY</t>
  </si>
  <si>
    <t>GRAND TOTAL</t>
  </si>
  <si>
    <t>2.5" 19mm Binder Asphalt</t>
  </si>
  <si>
    <t>1.5" 9.5mm Wearing Asphalt</t>
  </si>
  <si>
    <t>BID OPENING JANUARY 7, 2020</t>
  </si>
  <si>
    <t>2019-CITF-117 PAVING &amp; DEMO (PAVING) EP</t>
  </si>
  <si>
    <t>Wood Alley (Glosser to Western)</t>
  </si>
  <si>
    <t>Franklin Ave. (Grandview to Main)</t>
  </si>
  <si>
    <t>Christina Alley (Grandview to Main)</t>
  </si>
  <si>
    <t>Mill 3" +/-</t>
  </si>
  <si>
    <t>2" 19mm Binder Asphalt</t>
  </si>
  <si>
    <t>Lutterman Excavating</t>
  </si>
  <si>
    <t>McKee Asphalt Paving</t>
  </si>
  <si>
    <t>Victor Paving</t>
  </si>
  <si>
    <t>Mele, Mele &amp; Sons</t>
  </si>
  <si>
    <t>El Grande Industries</t>
  </si>
  <si>
    <t>A. Folino Construction</t>
  </si>
  <si>
    <t>Daniels Excavating</t>
  </si>
  <si>
    <t>Sciarretti Site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</si>
</sst>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44" fontId="0" fillId="5" borderId="2" xfId="1" applyFont="1" applyFill="1" applyBorder="1"/>
    <xf numFmtId="44" fontId="0" fillId="6" borderId="2" xfId="1" applyFont="1" applyFill="1" applyBorder="1"/>
    <xf numFmtId="3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0" xfId="0" applyFont="1"/>
    <xf numFmtId="0" fontId="2" fillId="2" borderId="0" xfId="0" applyFont="1" applyFill="1"/>
    <xf numFmtId="44" fontId="2" fillId="2" borderId="0" xfId="0" applyNumberFormat="1" applyFont="1" applyFill="1"/>
    <xf numFmtId="0" fontId="2" fillId="3" borderId="0" xfId="0" applyFont="1" applyFill="1"/>
    <xf numFmtId="44" fontId="2" fillId="3" borderId="0" xfId="0" applyNumberFormat="1" applyFont="1" applyFill="1"/>
    <xf numFmtId="0" fontId="2" fillId="4" borderId="0" xfId="0" applyFont="1" applyFill="1"/>
    <xf numFmtId="44" fontId="2" fillId="4" borderId="0" xfId="0" applyNumberFormat="1" applyFont="1" applyFill="1"/>
    <xf numFmtId="0" fontId="2" fillId="5" borderId="0" xfId="0" applyFont="1" applyFill="1"/>
    <xf numFmtId="44" fontId="2" fillId="5" borderId="0" xfId="0" applyNumberFormat="1" applyFont="1" applyFill="1"/>
    <xf numFmtId="0" fontId="2" fillId="6" borderId="0" xfId="0" applyFont="1" applyFill="1"/>
    <xf numFmtId="44" fontId="2" fillId="6" borderId="0" xfId="0" applyNumberFormat="1" applyFont="1" applyFill="1"/>
    <xf numFmtId="44" fontId="0" fillId="0" borderId="0" xfId="0" applyNumberFormat="1"/>
    <xf numFmtId="0" fontId="0" fillId="0" borderId="0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7" borderId="2" xfId="0" applyFill="1" applyBorder="1"/>
    <xf numFmtId="44" fontId="0" fillId="7" borderId="2" xfId="1" applyFont="1" applyFill="1" applyBorder="1"/>
    <xf numFmtId="0" fontId="0" fillId="7" borderId="0" xfId="0" applyFill="1"/>
    <xf numFmtId="0" fontId="2" fillId="7" borderId="0" xfId="0" applyFont="1" applyFill="1"/>
    <xf numFmtId="44" fontId="2" fillId="7" borderId="0" xfId="0" applyNumberFormat="1" applyFont="1" applyFill="1"/>
    <xf numFmtId="0" fontId="0" fillId="8" borderId="2" xfId="0" applyFill="1" applyBorder="1"/>
    <xf numFmtId="44" fontId="0" fillId="8" borderId="2" xfId="1" applyFont="1" applyFill="1" applyBorder="1"/>
    <xf numFmtId="0" fontId="0" fillId="8" borderId="0" xfId="0" applyFill="1"/>
    <xf numFmtId="0" fontId="2" fillId="8" borderId="0" xfId="0" applyFont="1" applyFill="1"/>
    <xf numFmtId="44" fontId="2" fillId="8" borderId="0" xfId="0" applyNumberFormat="1" applyFont="1" applyFill="1"/>
    <xf numFmtId="0" fontId="0" fillId="9" borderId="2" xfId="0" applyFill="1" applyBorder="1"/>
    <xf numFmtId="44" fontId="0" fillId="9" borderId="2" xfId="1" applyFont="1" applyFill="1" applyBorder="1"/>
    <xf numFmtId="0" fontId="0" fillId="9" borderId="0" xfId="0" applyFill="1"/>
    <xf numFmtId="0" fontId="2" fillId="9" borderId="0" xfId="0" applyFont="1" applyFill="1"/>
    <xf numFmtId="44" fontId="2" fillId="9" borderId="0" xfId="0" applyNumberFormat="1" applyFont="1" applyFill="1"/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4" fontId="2" fillId="2" borderId="0" xfId="1" applyFont="1" applyFill="1"/>
    <xf numFmtId="44" fontId="2" fillId="3" borderId="0" xfId="1" applyFont="1" applyFill="1"/>
    <xf numFmtId="44" fontId="2" fillId="4" borderId="0" xfId="1" applyFont="1" applyFill="1"/>
    <xf numFmtId="44" fontId="2" fillId="5" borderId="0" xfId="1" applyFont="1" applyFill="1"/>
    <xf numFmtId="44" fontId="2" fillId="6" borderId="0" xfId="1" applyFont="1" applyFill="1"/>
    <xf numFmtId="44" fontId="2" fillId="7" borderId="0" xfId="1" applyFont="1" applyFill="1"/>
    <xf numFmtId="44" fontId="2" fillId="8" borderId="0" xfId="1" applyFont="1" applyFill="1"/>
    <xf numFmtId="44" fontId="2" fillId="9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C0250-B891-4F87-A045-C584B75B6CAD}">
  <sheetPr>
    <pageSetUpPr fitToPage="1"/>
  </sheetPr>
  <dimension ref="A1:T30"/>
  <sheetViews>
    <sheetView tabSelected="1" topLeftCell="A4" workbookViewId="0">
      <selection activeCell="T28" sqref="T28"/>
    </sheetView>
  </sheetViews>
  <sheetFormatPr defaultRowHeight="15" x14ac:dyDescent="0.25"/>
  <cols>
    <col min="1" max="1" width="6.140625" customWidth="1"/>
    <col min="2" max="2" width="27.7109375" customWidth="1"/>
    <col min="3" max="3" width="7.7109375" customWidth="1"/>
    <col min="4" max="4" width="4.42578125" customWidth="1"/>
    <col min="5" max="5" width="9.7109375" customWidth="1"/>
    <col min="6" max="6" width="12.28515625" customWidth="1"/>
    <col min="7" max="7" width="10.42578125" customWidth="1"/>
    <col min="8" max="8" width="12.28515625" customWidth="1"/>
    <col min="9" max="9" width="9.5703125" customWidth="1"/>
    <col min="10" max="10" width="15.5703125" customWidth="1"/>
    <col min="11" max="11" width="9.42578125" customWidth="1"/>
    <col min="12" max="12" width="12.28515625" customWidth="1"/>
    <col min="13" max="13" width="9.5703125" customWidth="1"/>
    <col min="14" max="14" width="13.28515625" customWidth="1"/>
    <col min="15" max="15" width="9.85546875" customWidth="1"/>
    <col min="16" max="16" width="13.5703125" customWidth="1"/>
    <col min="17" max="17" width="10.7109375" customWidth="1"/>
    <col min="18" max="18" width="13.42578125" customWidth="1"/>
    <col min="19" max="20" width="12.28515625" customWidth="1"/>
  </cols>
  <sheetData>
    <row r="1" spans="1:20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0" x14ac:dyDescent="0.25">
      <c r="A2" s="58" t="s">
        <v>13</v>
      </c>
      <c r="B2" s="5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x14ac:dyDescent="0.25">
      <c r="A3" s="58" t="s">
        <v>14</v>
      </c>
      <c r="B3" s="58"/>
      <c r="C3" s="58"/>
      <c r="D3" s="58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x14ac:dyDescent="0.25">
      <c r="A6" s="59" t="s">
        <v>15</v>
      </c>
      <c r="B6" s="59"/>
      <c r="C6" s="4"/>
      <c r="E6" s="60" t="s">
        <v>20</v>
      </c>
      <c r="F6" s="60"/>
      <c r="G6" s="61" t="s">
        <v>21</v>
      </c>
      <c r="H6" s="61"/>
      <c r="I6" s="57" t="s">
        <v>22</v>
      </c>
      <c r="J6" s="57"/>
      <c r="K6" s="55" t="s">
        <v>23</v>
      </c>
      <c r="L6" s="55"/>
      <c r="M6" s="56" t="s">
        <v>24</v>
      </c>
      <c r="N6" s="56"/>
      <c r="O6" s="52" t="s">
        <v>25</v>
      </c>
      <c r="P6" s="52"/>
      <c r="Q6" s="53" t="s">
        <v>26</v>
      </c>
      <c r="R6" s="53"/>
      <c r="S6" s="54" t="s">
        <v>27</v>
      </c>
      <c r="T6" s="54"/>
    </row>
    <row r="7" spans="1:20" x14ac:dyDescent="0.25">
      <c r="A7" s="5" t="s">
        <v>1</v>
      </c>
      <c r="B7" s="5" t="s">
        <v>2</v>
      </c>
      <c r="C7" s="5" t="s">
        <v>3</v>
      </c>
      <c r="D7" s="5" t="s">
        <v>4</v>
      </c>
      <c r="E7" s="6" t="s">
        <v>5</v>
      </c>
      <c r="F7" s="6" t="s">
        <v>6</v>
      </c>
      <c r="G7" s="7" t="s">
        <v>5</v>
      </c>
      <c r="H7" s="7" t="s">
        <v>6</v>
      </c>
      <c r="I7" s="8" t="s">
        <v>5</v>
      </c>
      <c r="J7" s="8" t="s">
        <v>6</v>
      </c>
      <c r="K7" s="9" t="s">
        <v>5</v>
      </c>
      <c r="L7" s="9" t="s">
        <v>6</v>
      </c>
      <c r="M7" s="10" t="s">
        <v>5</v>
      </c>
      <c r="N7" s="10" t="s">
        <v>6</v>
      </c>
      <c r="O7" s="37" t="s">
        <v>5</v>
      </c>
      <c r="P7" s="37" t="s">
        <v>6</v>
      </c>
      <c r="Q7" s="42" t="s">
        <v>5</v>
      </c>
      <c r="R7" s="42" t="s">
        <v>6</v>
      </c>
      <c r="S7" s="47" t="s">
        <v>5</v>
      </c>
      <c r="T7" s="47" t="s">
        <v>6</v>
      </c>
    </row>
    <row r="8" spans="1:20" x14ac:dyDescent="0.25">
      <c r="A8" s="11">
        <v>1</v>
      </c>
      <c r="B8" s="11" t="s">
        <v>18</v>
      </c>
      <c r="C8" s="11">
        <v>975</v>
      </c>
      <c r="D8" s="5" t="s">
        <v>9</v>
      </c>
      <c r="E8" s="12">
        <v>3.15</v>
      </c>
      <c r="F8" s="12">
        <f>E8*C8</f>
        <v>3071.25</v>
      </c>
      <c r="G8" s="13">
        <v>3</v>
      </c>
      <c r="H8" s="13">
        <f>G8*C8</f>
        <v>2925</v>
      </c>
      <c r="I8" s="14">
        <v>2.63</v>
      </c>
      <c r="J8" s="14">
        <f>I8*C8</f>
        <v>2564.25</v>
      </c>
      <c r="K8" s="15">
        <v>4.1500000000000004</v>
      </c>
      <c r="L8" s="15">
        <f>K8*C8</f>
        <v>4046.2500000000005</v>
      </c>
      <c r="M8" s="16">
        <v>3.17</v>
      </c>
      <c r="N8" s="16">
        <f>M8*C8</f>
        <v>3090.75</v>
      </c>
      <c r="O8" s="38">
        <v>3.29</v>
      </c>
      <c r="P8" s="38">
        <f>O8*C8</f>
        <v>3207.75</v>
      </c>
      <c r="Q8" s="43">
        <v>3</v>
      </c>
      <c r="R8" s="43">
        <f>Q8*C8</f>
        <v>2925</v>
      </c>
      <c r="S8" s="48">
        <v>6.9</v>
      </c>
      <c r="T8" s="48">
        <f>S8*C8</f>
        <v>6727.5</v>
      </c>
    </row>
    <row r="9" spans="1:20" x14ac:dyDescent="0.25">
      <c r="A9" s="11">
        <v>2</v>
      </c>
      <c r="B9" s="11" t="s">
        <v>19</v>
      </c>
      <c r="C9" s="11">
        <v>975</v>
      </c>
      <c r="D9" s="5" t="s">
        <v>9</v>
      </c>
      <c r="E9" s="12">
        <v>8.5</v>
      </c>
      <c r="F9" s="12">
        <f t="shared" ref="F9:F11" si="0">E9*C9</f>
        <v>8287.5</v>
      </c>
      <c r="G9" s="13">
        <v>8.5</v>
      </c>
      <c r="H9" s="13">
        <f t="shared" ref="H9:H11" si="1">G9*C9</f>
        <v>8287.5</v>
      </c>
      <c r="I9" s="14">
        <v>8.18</v>
      </c>
      <c r="J9" s="14">
        <f t="shared" ref="J9:J11" si="2">I9*C9</f>
        <v>7975.5</v>
      </c>
      <c r="K9" s="15">
        <v>10.5</v>
      </c>
      <c r="L9" s="15">
        <f t="shared" ref="L9:L11" si="3">K9*C9</f>
        <v>10237.5</v>
      </c>
      <c r="M9" s="16">
        <v>10.23</v>
      </c>
      <c r="N9" s="16">
        <f t="shared" ref="N9:N11" si="4">M9*C9</f>
        <v>9974.25</v>
      </c>
      <c r="O9" s="38">
        <v>12.38</v>
      </c>
      <c r="P9" s="38">
        <f t="shared" ref="P9:P11" si="5">O9*C9</f>
        <v>12070.5</v>
      </c>
      <c r="Q9" s="43">
        <v>13.57</v>
      </c>
      <c r="R9" s="43">
        <f t="shared" ref="R9:R11" si="6">Q9*C9</f>
        <v>13230.75</v>
      </c>
      <c r="S9" s="48">
        <v>12.62</v>
      </c>
      <c r="T9" s="48">
        <f t="shared" ref="T9:T11" si="7">S9*C9</f>
        <v>12304.5</v>
      </c>
    </row>
    <row r="10" spans="1:20" x14ac:dyDescent="0.25">
      <c r="A10" s="11">
        <v>3</v>
      </c>
      <c r="B10" s="11" t="s">
        <v>12</v>
      </c>
      <c r="C10" s="11">
        <v>975</v>
      </c>
      <c r="D10" s="5" t="s">
        <v>9</v>
      </c>
      <c r="E10" s="12">
        <v>7.25</v>
      </c>
      <c r="F10" s="12">
        <f t="shared" si="0"/>
        <v>7068.75</v>
      </c>
      <c r="G10" s="13">
        <v>7.75</v>
      </c>
      <c r="H10" s="13">
        <f t="shared" si="1"/>
        <v>7556.25</v>
      </c>
      <c r="I10" s="14">
        <v>7.55</v>
      </c>
      <c r="J10" s="14">
        <f t="shared" si="2"/>
        <v>7361.25</v>
      </c>
      <c r="K10" s="15">
        <v>7.5</v>
      </c>
      <c r="L10" s="15">
        <f t="shared" si="3"/>
        <v>7312.5</v>
      </c>
      <c r="M10" s="16">
        <v>8.4499999999999993</v>
      </c>
      <c r="N10" s="16">
        <f t="shared" si="4"/>
        <v>8238.75</v>
      </c>
      <c r="O10" s="38">
        <v>8.7899999999999991</v>
      </c>
      <c r="P10" s="38">
        <f t="shared" si="5"/>
        <v>8570.25</v>
      </c>
      <c r="Q10" s="43">
        <v>9.4499999999999993</v>
      </c>
      <c r="R10" s="43">
        <f t="shared" si="6"/>
        <v>9213.75</v>
      </c>
      <c r="S10" s="48">
        <v>11.29</v>
      </c>
      <c r="T10" s="48">
        <f t="shared" si="7"/>
        <v>11007.75</v>
      </c>
    </row>
    <row r="11" spans="1:20" x14ac:dyDescent="0.25">
      <c r="A11" s="11">
        <v>4</v>
      </c>
      <c r="B11" s="11" t="s">
        <v>7</v>
      </c>
      <c r="C11" s="11">
        <v>40</v>
      </c>
      <c r="D11" s="11" t="s">
        <v>8</v>
      </c>
      <c r="E11" s="12">
        <v>10</v>
      </c>
      <c r="F11" s="12">
        <f t="shared" si="0"/>
        <v>400</v>
      </c>
      <c r="G11" s="13">
        <v>3</v>
      </c>
      <c r="H11" s="13">
        <f t="shared" si="1"/>
        <v>120</v>
      </c>
      <c r="I11" s="14">
        <v>0.5</v>
      </c>
      <c r="J11" s="14">
        <f t="shared" si="2"/>
        <v>20</v>
      </c>
      <c r="K11" s="15">
        <v>2</v>
      </c>
      <c r="L11" s="15">
        <f t="shared" si="3"/>
        <v>80</v>
      </c>
      <c r="M11" s="16">
        <v>1.7</v>
      </c>
      <c r="N11" s="16">
        <f t="shared" si="4"/>
        <v>68</v>
      </c>
      <c r="O11" s="38">
        <v>0.89</v>
      </c>
      <c r="P11" s="38">
        <f t="shared" si="5"/>
        <v>35.6</v>
      </c>
      <c r="Q11" s="43">
        <v>4</v>
      </c>
      <c r="R11" s="43">
        <f t="shared" si="6"/>
        <v>160</v>
      </c>
      <c r="S11" s="48">
        <v>8.4499999999999993</v>
      </c>
      <c r="T11" s="48">
        <f t="shared" si="7"/>
        <v>338</v>
      </c>
    </row>
    <row r="12" spans="1:20" x14ac:dyDescent="0.25">
      <c r="A12" s="4"/>
      <c r="B12" s="4"/>
      <c r="C12" s="17"/>
      <c r="D12" s="4"/>
      <c r="E12" s="18"/>
      <c r="F12" s="62">
        <f>SUM(F8:F11)</f>
        <v>18827.5</v>
      </c>
      <c r="G12" s="19"/>
      <c r="H12" s="63">
        <f>SUM(H8:H11)</f>
        <v>18888.75</v>
      </c>
      <c r="I12" s="20"/>
      <c r="J12" s="64">
        <f>SUM(J8:J11)</f>
        <v>17921</v>
      </c>
      <c r="K12" s="21"/>
      <c r="L12" s="65">
        <f>SUM(L8:L11)</f>
        <v>21676.25</v>
      </c>
      <c r="M12" s="22"/>
      <c r="N12" s="66">
        <f>SUM(N8:N11)</f>
        <v>21371.75</v>
      </c>
      <c r="O12" s="39"/>
      <c r="P12" s="67">
        <f>SUM(P8:P11)</f>
        <v>23884.1</v>
      </c>
      <c r="Q12" s="44"/>
      <c r="R12" s="68">
        <f>SUM(R8:R11)</f>
        <v>25529.5</v>
      </c>
      <c r="S12" s="49"/>
      <c r="T12" s="69">
        <f>SUM(T8:T11)</f>
        <v>30377.75</v>
      </c>
    </row>
    <row r="14" spans="1:20" x14ac:dyDescent="0.25">
      <c r="A14" t="s">
        <v>16</v>
      </c>
    </row>
    <row r="15" spans="1:20" x14ac:dyDescent="0.25">
      <c r="A15" s="5" t="s">
        <v>1</v>
      </c>
      <c r="B15" s="5" t="s">
        <v>2</v>
      </c>
      <c r="C15" s="5" t="s">
        <v>3</v>
      </c>
      <c r="D15" s="5" t="s">
        <v>4</v>
      </c>
      <c r="E15" s="6" t="s">
        <v>5</v>
      </c>
      <c r="F15" s="6" t="s">
        <v>6</v>
      </c>
      <c r="G15" s="7" t="s">
        <v>5</v>
      </c>
      <c r="H15" s="7" t="s">
        <v>6</v>
      </c>
      <c r="I15" s="8" t="s">
        <v>5</v>
      </c>
      <c r="J15" s="8" t="s">
        <v>6</v>
      </c>
      <c r="K15" s="9" t="s">
        <v>5</v>
      </c>
      <c r="L15" s="9" t="s">
        <v>6</v>
      </c>
      <c r="M15" s="10" t="s">
        <v>5</v>
      </c>
      <c r="N15" s="10" t="s">
        <v>6</v>
      </c>
      <c r="O15" s="37" t="s">
        <v>5</v>
      </c>
      <c r="P15" s="37" t="s">
        <v>6</v>
      </c>
      <c r="Q15" s="42" t="s">
        <v>5</v>
      </c>
      <c r="R15" s="42" t="s">
        <v>6</v>
      </c>
      <c r="S15" s="47" t="s">
        <v>5</v>
      </c>
      <c r="T15" s="47" t="s">
        <v>6</v>
      </c>
    </row>
    <row r="16" spans="1:20" x14ac:dyDescent="0.25">
      <c r="A16" s="11">
        <v>1</v>
      </c>
      <c r="B16" s="11" t="s">
        <v>18</v>
      </c>
      <c r="C16" s="36">
        <v>2350</v>
      </c>
      <c r="D16" s="5" t="s">
        <v>9</v>
      </c>
      <c r="E16" s="12">
        <v>3.15</v>
      </c>
      <c r="F16" s="12">
        <f>E16*C16</f>
        <v>7402.5</v>
      </c>
      <c r="G16" s="13">
        <v>3</v>
      </c>
      <c r="H16" s="13">
        <f>G16*C16</f>
        <v>7050</v>
      </c>
      <c r="I16" s="14">
        <v>2.63</v>
      </c>
      <c r="J16" s="14">
        <f>I16*C16</f>
        <v>6180.5</v>
      </c>
      <c r="K16" s="15">
        <v>3.75</v>
      </c>
      <c r="L16" s="15">
        <f>K16*C16</f>
        <v>8812.5</v>
      </c>
      <c r="M16" s="16">
        <v>3.17</v>
      </c>
      <c r="N16" s="16">
        <f>M16*C16</f>
        <v>7449.5</v>
      </c>
      <c r="O16" s="38">
        <v>3.29</v>
      </c>
      <c r="P16" s="38">
        <f>O16*C16</f>
        <v>7731.5</v>
      </c>
      <c r="Q16" s="43">
        <v>3</v>
      </c>
      <c r="R16" s="43">
        <f>Q16*C16</f>
        <v>7050</v>
      </c>
      <c r="S16" s="48">
        <v>5.73</v>
      </c>
      <c r="T16" s="48">
        <f>S16*C16</f>
        <v>13465.500000000002</v>
      </c>
    </row>
    <row r="17" spans="1:20" x14ac:dyDescent="0.25">
      <c r="A17" s="11">
        <v>2</v>
      </c>
      <c r="B17" s="11" t="s">
        <v>11</v>
      </c>
      <c r="C17" s="11">
        <v>2350</v>
      </c>
      <c r="D17" s="5" t="s">
        <v>9</v>
      </c>
      <c r="E17" s="12">
        <v>8.5</v>
      </c>
      <c r="F17" s="12">
        <f t="shared" ref="F17:F19" si="8">E17*C17</f>
        <v>19975</v>
      </c>
      <c r="G17" s="13">
        <v>9</v>
      </c>
      <c r="H17" s="13">
        <f t="shared" ref="H17:H19" si="9">G17*C17</f>
        <v>21150</v>
      </c>
      <c r="I17" s="14">
        <v>10.23</v>
      </c>
      <c r="J17" s="14">
        <f t="shared" ref="J17:J19" si="10">I17*C17</f>
        <v>24040.5</v>
      </c>
      <c r="K17" s="15">
        <v>10.5</v>
      </c>
      <c r="L17" s="15">
        <f t="shared" ref="L17" si="11">K17*C17</f>
        <v>24675</v>
      </c>
      <c r="M17" s="16">
        <v>11.83</v>
      </c>
      <c r="N17" s="16">
        <f t="shared" ref="N17:N19" si="12">M17*C17</f>
        <v>27800.5</v>
      </c>
      <c r="O17" s="38">
        <v>12.38</v>
      </c>
      <c r="P17" s="38">
        <f t="shared" ref="P17:P19" si="13">O17*C17</f>
        <v>29093.000000000004</v>
      </c>
      <c r="Q17" s="43">
        <v>13.83</v>
      </c>
      <c r="R17" s="43">
        <f t="shared" ref="R17:R19" si="14">Q17*C17</f>
        <v>32500.5</v>
      </c>
      <c r="S17" s="48">
        <v>13.64</v>
      </c>
      <c r="T17" s="48">
        <f t="shared" ref="T17:T19" si="15">S17*C17</f>
        <v>32054</v>
      </c>
    </row>
    <row r="18" spans="1:20" x14ac:dyDescent="0.25">
      <c r="A18" s="11">
        <v>3</v>
      </c>
      <c r="B18" s="11" t="s">
        <v>12</v>
      </c>
      <c r="C18" s="11">
        <v>2350</v>
      </c>
      <c r="D18" s="5" t="s">
        <v>9</v>
      </c>
      <c r="E18" s="12">
        <v>7.25</v>
      </c>
      <c r="F18" s="12">
        <f t="shared" si="8"/>
        <v>17037.5</v>
      </c>
      <c r="G18" s="13">
        <v>7.75</v>
      </c>
      <c r="H18" s="13">
        <f t="shared" si="9"/>
        <v>18212.5</v>
      </c>
      <c r="I18" s="14">
        <v>7.55</v>
      </c>
      <c r="J18" s="14">
        <f t="shared" si="10"/>
        <v>17742.5</v>
      </c>
      <c r="K18" s="15">
        <v>7.5</v>
      </c>
      <c r="L18" s="15">
        <f>K18*C18</f>
        <v>17625</v>
      </c>
      <c r="M18" s="16">
        <v>8.4499999999999993</v>
      </c>
      <c r="N18" s="16">
        <f t="shared" si="12"/>
        <v>19857.5</v>
      </c>
      <c r="O18" s="38">
        <v>8.7899999999999991</v>
      </c>
      <c r="P18" s="38">
        <f t="shared" si="13"/>
        <v>20656.499999999996</v>
      </c>
      <c r="Q18" s="43">
        <v>9.4499999999999993</v>
      </c>
      <c r="R18" s="43">
        <f t="shared" si="14"/>
        <v>22207.5</v>
      </c>
      <c r="S18" s="48">
        <v>10.130000000000001</v>
      </c>
      <c r="T18" s="48">
        <f t="shared" si="15"/>
        <v>23805.500000000004</v>
      </c>
    </row>
    <row r="19" spans="1:20" x14ac:dyDescent="0.25">
      <c r="A19" s="35">
        <v>4</v>
      </c>
      <c r="B19" s="11" t="s">
        <v>7</v>
      </c>
      <c r="C19" s="11">
        <v>90</v>
      </c>
      <c r="D19" s="5" t="s">
        <v>8</v>
      </c>
      <c r="E19" s="12">
        <v>10</v>
      </c>
      <c r="F19" s="12">
        <f t="shared" si="8"/>
        <v>900</v>
      </c>
      <c r="G19" s="13">
        <v>3</v>
      </c>
      <c r="H19" s="13">
        <f t="shared" si="9"/>
        <v>270</v>
      </c>
      <c r="I19" s="14">
        <v>0.5</v>
      </c>
      <c r="J19" s="14">
        <f t="shared" si="10"/>
        <v>45</v>
      </c>
      <c r="K19" s="15">
        <v>2</v>
      </c>
      <c r="L19" s="15">
        <f>K19*C19</f>
        <v>180</v>
      </c>
      <c r="M19" s="16">
        <v>1.7</v>
      </c>
      <c r="N19" s="16">
        <f t="shared" si="12"/>
        <v>153</v>
      </c>
      <c r="O19" s="38">
        <v>0.89</v>
      </c>
      <c r="P19" s="38">
        <f t="shared" si="13"/>
        <v>80.099999999999994</v>
      </c>
      <c r="Q19" s="43">
        <v>4</v>
      </c>
      <c r="R19" s="43">
        <f t="shared" si="14"/>
        <v>360</v>
      </c>
      <c r="S19" s="48">
        <v>8.4700000000000006</v>
      </c>
      <c r="T19" s="48">
        <f t="shared" si="15"/>
        <v>762.30000000000007</v>
      </c>
    </row>
    <row r="20" spans="1:20" x14ac:dyDescent="0.25">
      <c r="E20" s="18"/>
      <c r="F20" s="25">
        <f>SUM(F16:F19)</f>
        <v>45315</v>
      </c>
      <c r="G20" s="19"/>
      <c r="H20" s="27">
        <f>SUM(H16:H19)</f>
        <v>46682.5</v>
      </c>
      <c r="I20" s="20"/>
      <c r="J20" s="29">
        <f>SUM(J16:J19)</f>
        <v>48008.5</v>
      </c>
      <c r="K20" s="21"/>
      <c r="L20" s="31">
        <f>SUM(L16:L19)</f>
        <v>51292.5</v>
      </c>
      <c r="M20" s="22"/>
      <c r="N20" s="33">
        <f>SUM(N16:N19)</f>
        <v>55260.5</v>
      </c>
      <c r="O20" s="39"/>
      <c r="P20" s="41">
        <f>SUM(P16:P19)</f>
        <v>57561.1</v>
      </c>
      <c r="Q20" s="44"/>
      <c r="R20" s="46">
        <f>SUM(R16:R19)</f>
        <v>62118</v>
      </c>
      <c r="S20" s="49"/>
      <c r="T20" s="51">
        <f>SUM(T16:T19)</f>
        <v>70087.3</v>
      </c>
    </row>
    <row r="21" spans="1:20" x14ac:dyDescent="0.25">
      <c r="F21" s="34"/>
      <c r="H21" s="34"/>
      <c r="J21" s="34"/>
      <c r="L21" s="34"/>
      <c r="N21" s="34"/>
      <c r="P21" s="34"/>
      <c r="R21" s="34"/>
      <c r="T21" s="34"/>
    </row>
    <row r="22" spans="1:20" x14ac:dyDescent="0.25">
      <c r="A22" t="s">
        <v>17</v>
      </c>
    </row>
    <row r="23" spans="1:20" x14ac:dyDescent="0.25">
      <c r="A23" s="5" t="s">
        <v>1</v>
      </c>
      <c r="B23" s="5" t="s">
        <v>2</v>
      </c>
      <c r="C23" s="5" t="s">
        <v>3</v>
      </c>
      <c r="D23" s="5" t="s">
        <v>4</v>
      </c>
      <c r="E23" s="6" t="s">
        <v>5</v>
      </c>
      <c r="F23" s="6" t="s">
        <v>6</v>
      </c>
      <c r="G23" s="7" t="s">
        <v>5</v>
      </c>
      <c r="H23" s="7" t="s">
        <v>6</v>
      </c>
      <c r="I23" s="8" t="s">
        <v>5</v>
      </c>
      <c r="J23" s="8" t="s">
        <v>6</v>
      </c>
      <c r="K23" s="9" t="s">
        <v>5</v>
      </c>
      <c r="L23" s="9" t="s">
        <v>6</v>
      </c>
      <c r="M23" s="10" t="s">
        <v>5</v>
      </c>
      <c r="N23" s="10" t="s">
        <v>6</v>
      </c>
      <c r="O23" s="37" t="s">
        <v>5</v>
      </c>
      <c r="P23" s="37" t="s">
        <v>6</v>
      </c>
      <c r="Q23" s="42" t="s">
        <v>5</v>
      </c>
      <c r="R23" s="42" t="s">
        <v>6</v>
      </c>
      <c r="S23" s="47" t="s">
        <v>5</v>
      </c>
      <c r="T23" s="47" t="s">
        <v>6</v>
      </c>
    </row>
    <row r="24" spans="1:20" x14ac:dyDescent="0.25">
      <c r="A24" s="11">
        <v>1</v>
      </c>
      <c r="B24" s="11" t="s">
        <v>18</v>
      </c>
      <c r="C24" s="11">
        <v>1610</v>
      </c>
      <c r="D24" s="5" t="s">
        <v>9</v>
      </c>
      <c r="E24" s="12">
        <v>3.15</v>
      </c>
      <c r="F24" s="12">
        <f>E24*C24</f>
        <v>5071.5</v>
      </c>
      <c r="G24" s="13">
        <v>3</v>
      </c>
      <c r="H24" s="13">
        <f>G24*C24</f>
        <v>4830</v>
      </c>
      <c r="I24" s="14">
        <v>2.63</v>
      </c>
      <c r="J24" s="14">
        <f>I24*C24</f>
        <v>4234.3</v>
      </c>
      <c r="K24" s="15">
        <v>3.75</v>
      </c>
      <c r="L24" s="15">
        <f>K24*C24</f>
        <v>6037.5</v>
      </c>
      <c r="M24" s="16">
        <v>3.17</v>
      </c>
      <c r="N24" s="16">
        <f>M24*C24</f>
        <v>5103.7</v>
      </c>
      <c r="O24" s="38">
        <v>3.29</v>
      </c>
      <c r="P24" s="38">
        <f>O24*C24</f>
        <v>5296.9</v>
      </c>
      <c r="Q24" s="43">
        <v>3</v>
      </c>
      <c r="R24" s="43">
        <f>Q24*C24</f>
        <v>4830</v>
      </c>
      <c r="S24" s="48">
        <v>4.66</v>
      </c>
      <c r="T24" s="48">
        <f>S24*C24</f>
        <v>7502.6</v>
      </c>
    </row>
    <row r="25" spans="1:20" x14ac:dyDescent="0.25">
      <c r="A25" s="11">
        <v>2</v>
      </c>
      <c r="B25" s="11" t="s">
        <v>11</v>
      </c>
      <c r="C25" s="11">
        <v>1610</v>
      </c>
      <c r="D25" s="5" t="s">
        <v>9</v>
      </c>
      <c r="E25" s="12">
        <v>8.5</v>
      </c>
      <c r="F25" s="12">
        <f t="shared" ref="F25:F27" si="16">E25*C25</f>
        <v>13685</v>
      </c>
      <c r="G25" s="13">
        <v>9</v>
      </c>
      <c r="H25" s="13">
        <f t="shared" ref="H25:H27" si="17">G25*C25</f>
        <v>14490</v>
      </c>
      <c r="I25" s="14">
        <v>10.23</v>
      </c>
      <c r="J25" s="14">
        <f t="shared" ref="J25:J27" si="18">I25*C25</f>
        <v>16470.3</v>
      </c>
      <c r="K25" s="15">
        <v>10.5</v>
      </c>
      <c r="L25" s="15">
        <f t="shared" ref="L25:L27" si="19">K25*C25</f>
        <v>16905</v>
      </c>
      <c r="M25" s="16">
        <v>11.83</v>
      </c>
      <c r="N25" s="16">
        <f t="shared" ref="N25:N27" si="20">M25*C25</f>
        <v>19046.3</v>
      </c>
      <c r="O25" s="38">
        <v>12.38</v>
      </c>
      <c r="P25" s="38">
        <f t="shared" ref="P25:P27" si="21">O25*C25</f>
        <v>19931.800000000003</v>
      </c>
      <c r="Q25" s="43">
        <v>13.83</v>
      </c>
      <c r="R25" s="43">
        <f t="shared" ref="R25:R27" si="22">Q25*C25</f>
        <v>22266.3</v>
      </c>
      <c r="S25" s="48">
        <v>15.19</v>
      </c>
      <c r="T25" s="48">
        <f t="shared" ref="T25:T27" si="23">S25*C25</f>
        <v>24455.899999999998</v>
      </c>
    </row>
    <row r="26" spans="1:20" x14ac:dyDescent="0.25">
      <c r="A26" s="11">
        <v>3</v>
      </c>
      <c r="B26" s="11" t="s">
        <v>12</v>
      </c>
      <c r="C26" s="11">
        <v>1610</v>
      </c>
      <c r="D26" s="5" t="s">
        <v>9</v>
      </c>
      <c r="E26" s="12">
        <v>7.25</v>
      </c>
      <c r="F26" s="12">
        <f t="shared" si="16"/>
        <v>11672.5</v>
      </c>
      <c r="G26" s="13">
        <v>7.75</v>
      </c>
      <c r="H26" s="13">
        <f t="shared" si="17"/>
        <v>12477.5</v>
      </c>
      <c r="I26" s="14">
        <v>7.55</v>
      </c>
      <c r="J26" s="14">
        <f t="shared" si="18"/>
        <v>12155.5</v>
      </c>
      <c r="K26" s="15">
        <v>7.75</v>
      </c>
      <c r="L26" s="15">
        <f t="shared" si="19"/>
        <v>12477.5</v>
      </c>
      <c r="M26" s="16">
        <v>8.4499999999999993</v>
      </c>
      <c r="N26" s="16">
        <f t="shared" si="20"/>
        <v>13604.499999999998</v>
      </c>
      <c r="O26" s="38">
        <v>8.7899999999999991</v>
      </c>
      <c r="P26" s="38">
        <f t="shared" si="21"/>
        <v>14151.899999999998</v>
      </c>
      <c r="Q26" s="43">
        <v>9.4499999999999993</v>
      </c>
      <c r="R26" s="43">
        <f t="shared" si="22"/>
        <v>15214.499999999998</v>
      </c>
      <c r="S26" s="48">
        <v>11.75</v>
      </c>
      <c r="T26" s="48">
        <f t="shared" si="23"/>
        <v>18917.5</v>
      </c>
    </row>
    <row r="27" spans="1:20" x14ac:dyDescent="0.25">
      <c r="A27" s="11">
        <v>4</v>
      </c>
      <c r="B27" s="11" t="s">
        <v>7</v>
      </c>
      <c r="C27" s="11">
        <v>80</v>
      </c>
      <c r="D27" s="5" t="s">
        <v>8</v>
      </c>
      <c r="E27" s="12">
        <v>10</v>
      </c>
      <c r="F27" s="12">
        <f t="shared" si="16"/>
        <v>800</v>
      </c>
      <c r="G27" s="13">
        <v>3</v>
      </c>
      <c r="H27" s="13">
        <f t="shared" si="17"/>
        <v>240</v>
      </c>
      <c r="I27" s="14">
        <v>0.5</v>
      </c>
      <c r="J27" s="14">
        <f t="shared" si="18"/>
        <v>40</v>
      </c>
      <c r="K27" s="15">
        <v>2</v>
      </c>
      <c r="L27" s="15">
        <f t="shared" si="19"/>
        <v>160</v>
      </c>
      <c r="M27" s="16">
        <v>1.7</v>
      </c>
      <c r="N27" s="16">
        <f t="shared" si="20"/>
        <v>136</v>
      </c>
      <c r="O27" s="38">
        <v>0.89</v>
      </c>
      <c r="P27" s="38">
        <f t="shared" si="21"/>
        <v>71.2</v>
      </c>
      <c r="Q27" s="43">
        <v>4</v>
      </c>
      <c r="R27" s="43">
        <f t="shared" si="22"/>
        <v>320</v>
      </c>
      <c r="S27" s="48">
        <v>8.4499999999999993</v>
      </c>
      <c r="T27" s="48">
        <f t="shared" si="23"/>
        <v>676</v>
      </c>
    </row>
    <row r="28" spans="1:20" x14ac:dyDescent="0.25">
      <c r="E28" s="18"/>
      <c r="F28" s="25">
        <f>SUM(F24:F27)</f>
        <v>31229</v>
      </c>
      <c r="G28" s="19"/>
      <c r="H28" s="27">
        <f>SUM(H24:H27)</f>
        <v>32037.5</v>
      </c>
      <c r="I28" s="20"/>
      <c r="J28" s="29">
        <f>SUM(J24:J27)</f>
        <v>32900.1</v>
      </c>
      <c r="K28" s="21"/>
      <c r="L28" s="31">
        <f>SUM(L24:L27)</f>
        <v>35580</v>
      </c>
      <c r="M28" s="22"/>
      <c r="N28" s="33">
        <f>SUM(N24:N27)</f>
        <v>37890.5</v>
      </c>
      <c r="O28" s="39"/>
      <c r="P28" s="41">
        <f>SUM(P24:P27)</f>
        <v>39451.800000000003</v>
      </c>
      <c r="Q28" s="44"/>
      <c r="R28" s="46">
        <f>SUM(R24:R27)</f>
        <v>42630.799999999996</v>
      </c>
      <c r="S28" s="49"/>
      <c r="T28" s="51">
        <f>SUM(T24:T27)</f>
        <v>51552</v>
      </c>
    </row>
    <row r="30" spans="1:20" x14ac:dyDescent="0.25">
      <c r="A30" s="23"/>
      <c r="B30" s="23"/>
      <c r="C30" s="23"/>
      <c r="D30" s="23" t="s">
        <v>10</v>
      </c>
      <c r="E30" s="24"/>
      <c r="F30" s="25">
        <f>+F28+F20+F12</f>
        <v>95371.5</v>
      </c>
      <c r="G30" s="26"/>
      <c r="H30" s="27">
        <f>H28+H20+H12</f>
        <v>97608.75</v>
      </c>
      <c r="I30" s="28"/>
      <c r="J30" s="29">
        <f>J28+J20+J12</f>
        <v>98829.6</v>
      </c>
      <c r="K30" s="30"/>
      <c r="L30" s="31">
        <f>L28+L20+L12</f>
        <v>108548.75</v>
      </c>
      <c r="M30" s="32"/>
      <c r="N30" s="33">
        <f>N28+N20+N12</f>
        <v>114522.75</v>
      </c>
      <c r="O30" s="40"/>
      <c r="P30" s="41">
        <f>P28+P20+P12</f>
        <v>120897</v>
      </c>
      <c r="Q30" s="45"/>
      <c r="R30" s="46">
        <f>R28+R20+R12</f>
        <v>130278.29999999999</v>
      </c>
      <c r="S30" s="50"/>
      <c r="T30" s="51">
        <f>T28+T20+T12</f>
        <v>152017.04999999999</v>
      </c>
    </row>
  </sheetData>
  <mergeCells count="11">
    <mergeCell ref="I6:J6"/>
    <mergeCell ref="A2:B2"/>
    <mergeCell ref="A3:D3"/>
    <mergeCell ref="A6:B6"/>
    <mergeCell ref="E6:F6"/>
    <mergeCell ref="G6:H6"/>
    <mergeCell ref="O6:P6"/>
    <mergeCell ref="Q6:R6"/>
    <mergeCell ref="S6:T6"/>
    <mergeCell ref="K6:L6"/>
    <mergeCell ref="M6:N6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 Paving &amp; Demo (Paving)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2019-03-12T18:36:24Z</cp:lastPrinted>
  <dcterms:created xsi:type="dcterms:W3CDTF">2019-03-08T19:35:48Z</dcterms:created>
  <dcterms:modified xsi:type="dcterms:W3CDTF">2020-01-07T20:28:26Z</dcterms:modified>
</cp:coreProperties>
</file>